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<sst xmlns="http://schemas.openxmlformats.org/spreadsheetml/2006/main" count="27162" uniqueCount="792">
  <si>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</si>
  <si>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</si>
  <si>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</si>
  <si>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</si>
  <si>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</si>
  <si>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</si>
  <si>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</si>
  <si>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</si>
  <si>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</si>
  <si>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</si>
  <si>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</si>
  <si>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</si>
  <si>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</si>
  <si>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</si>
  <si>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</si>
  <si>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</si>
  <si>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</si>
  <si>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</si>
  <si>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</si>
  <si>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</si>
  <si>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</si>
  <si>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</si>
  <si>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</si>
  <si>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</si>
  <si>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</si>
  <si>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</si>
  <si>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</si>
  <si>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</si>
  <si>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</si>
  <si>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</si>
  <si>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</si>
  <si>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</si>
  <si>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</si>
  <si>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</si>
  <si>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</si>
  <si>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</si>
  <si>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</si>
  <si>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</si>
  <si>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</si>
  <si>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</si>
  <si>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</si>
  <si>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</si>
  <si>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</si>
  <si>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</si>
  <si>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</si>
  <si>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</si>
  <si>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</si>
  <si>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</si>
  <si>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</si>
  <si>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</si>
  <si>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</si>
  <si>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</si>
  <si>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</si>
  <si>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</si>
  <si>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</si>
  <si>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</si>
  <si>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</si>
  <si>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</si>
  <si>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</si>
  <si>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</si>
  <si>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</si>
  <si>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</si>
  <si>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</si>
  <si>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</si>
  <si>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</si>
  <si>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</si>
  <si>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</si>
  <si>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</si>
  <si>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</si>
  <si>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</si>
  <si>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</si>
  <si>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</si>
  <si>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</si>
  <si>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</si>
  <si>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</si>
  <si>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</si>
  <si>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</si>
  <si>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</si>
  <si>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</si>
  <si>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</si>
  <si>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</si>
  <si>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</si>
  <si>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</si>
  <si>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</si>
  <si>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</si>
  <si>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</si>
  <si>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</si>
  <si>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</si>
  <si>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</si>
  <si>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</si>
  <si>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</si>
  <si>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</si>
  <si>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</si>
  <si>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</si>
  <si>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</si>
  <si>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</si>
  <si>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</si>
  <si>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</si>
  <si>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</si>
  <si>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</si>
  <si>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</si>
  <si>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</si>
  <si>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</si>
  <si>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</si>
  <si>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</si>
  <si>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</si>
  <si>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</si>
  <si>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</si>
  <si>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</si>
  <si>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</si>
  <si>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</si>
  <si>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</si>
  <si>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</si>
  <si>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</si>
  <si>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</si>
  <si>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</si>
  <si>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</si>
  <si>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</si>
  <si>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</si>
  <si>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</si>
  <si>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</si>
  <si>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</si>
  <si>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</si>
  <si>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</si>
  <si>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</si>
  <si>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</si>
  <si>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</si>
  <si>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</si>
  <si>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</si>
  <si>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</si>
  <si>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</si>
  <si>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</si>
  <si>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</si>
  <si>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</si>
  <si>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</si>
  <si>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</si>
  <si>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</si>
  <si>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</si>
  <si>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</si>
  <si>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</si>
  <si>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</si>
  <si>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</si>
  <si>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</si>
  <si>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</si>
  <si>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</si>
  <si>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</si>
  <si>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</si>
  <si>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</si>
  <si>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</si>
  <si>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</si>
  <si>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</si>
  <si>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</si>
  <si>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</si>
  <si>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</si>
  <si>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</si>
  <si>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</si>
  <si>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</si>
  <si>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</si>
  <si>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</si>
  <si>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</si>
  <si>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</si>
  <si>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</si>
  <si>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</si>
  <si>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</si>
  <si>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</si>
  <si>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</si>
  <si>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</si>
  <si>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</si>
  <si>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</si>
  <si>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</si>
  <si>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</si>
  <si>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</si>
  <si>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</si>
  <si>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</si>
  <si>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</si>
  <si>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</si>
  <si>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</si>
  <si>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</si>
  <si>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</si>
  <si>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</si>
  <si>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</si>
  <si>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</si>
  <si>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</si>
  <si>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</si>
  <si>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</si>
  <si>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</si>
  <si>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</si>
  <si>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</si>
  <si>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</si>
  <si>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</si>
  <si>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</si>
  <si>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</si>
  <si>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</si>
  <si>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</si>
  <si>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</si>
  <si>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</si>
  <si>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</si>
  <si>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</si>
  <si>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</si>
  <si>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</si>
  <si>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</si>
  <si>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</si>
  <si>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</si>
  <si>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</si>
  <si>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</si>
  <si>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</si>
  <si>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</si>
  <si>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</si>
  <si>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</si>
  <si>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</si>
  <si>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</si>
  <si>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</si>
  <si>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</si>
  <si>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</si>
  <si>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</si>
  <si>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</si>
  <si>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</si>
  <si>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</si>
  <si>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</si>
  <si>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</si>
  <si>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</si>
  <si>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</si>
  <si>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</si>
  <si>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</si>
  <si>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</si>
  <si>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</si>
  <si>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</si>
  <si>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</si>
  <si>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</si>
  <si>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</si>
  <si>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</si>
  <si>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</si>
  <si>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</si>
  <si>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</si>
  <si>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</si>
  <si>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</si>
  <si>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</si>
  <si>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</si>
  <si>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</si>
  <si>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</si>
  <si>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</si>
  <si>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</si>
  <si>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</si>
  <si>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</si>
  <si>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</si>
  <si>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</si>
  <si>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</si>
  <si>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</si>
  <si>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</si>
  <si>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</si>
  <si>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</si>
  <si>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</si>
  <si>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</si>
  <si>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</si>
  <si>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</si>
  <si>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</si>
  <si>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</si>
  <si>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</si>
  <si>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</si>
  <si>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</si>
  <si>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</si>
  <si>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</si>
  <si>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</si>
  <si>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</si>
  <si>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</si>
  <si>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</si>
  <si>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</si>
  <si>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</si>
  <si>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</si>
  <si>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</si>
  <si>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</si>
  <si>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</si>
  <si>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</si>
  <si>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</si>
  <si>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</si>
  <si>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</si>
  <si>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</si>
  <si>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</si>
  <si>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</si>
  <si>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</si>
  <si>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</si>
  <si>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</si>
  <si>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</si>
  <si>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</si>
  <si>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</si>
  <si>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</si>
  <si>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</si>
  <si>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</si>
  <si>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</si>
  <si>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</si>
  <si>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</si>
  <si>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</si>
  <si>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</si>
  <si>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</si>
  <si>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</si>
  <si>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</si>
  <si>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</si>
  <si>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</si>
  <si>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</si>
  <si>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</si>
  <si>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</si>
  <si>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</si>
  <si>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</si>
  <si>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</si>
  <si>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</si>
  <si>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</si>
  <si>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</si>
  <si>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</si>
  <si>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</si>
  <si>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</si>
  <si>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</si>
  <si>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</si>
  <si>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</si>
  <si>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</si>
  <si>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</si>
  <si>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</si>
  <si>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</si>
  <si>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</si>
  <si>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</si>
  <si>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</si>
  <si>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</si>
  <si>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</si>
  <si>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</si>
  <si>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</si>
  <si>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</si>
  <si>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</si>
  <si>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</si>
  <si>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</si>
  <si>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</si>
  <si>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</si>
  <si>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</si>
  <si>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</si>
  <si>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</si>
  <si>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</si>
  <si>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</si>
  <si>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</si>
  <si>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</si>
  <si>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</si>
  <si>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</si>
  <si>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</si>
  <si>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</si>
  <si>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</si>
  <si>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</si>
  <si>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</si>
  <si>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</si>
  <si>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</si>
  <si>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</si>
  <si>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</si>
  <si>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</si>
  <si>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</si>
  <si>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</si>
  <si>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</si>
  <si>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</si>
  <si>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</si>
  <si>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</si>
  <si>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</si>
  <si>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</si>
  <si>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</si>
  <si>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</si>
  <si>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</si>
  <si>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</si>
  <si>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</si>
  <si>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</si>
  <si>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</si>
  <si>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</si>
  <si>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</si>
  <si>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</si>
  <si>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</si>
  <si>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</si>
  <si>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</si>
  <si>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</si>
  <si>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</si>
  <si>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</si>
  <si>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</si>
  <si>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</si>
  <si>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</si>
  <si>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</si>
  <si>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</si>
  <si>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</si>
  <si>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</si>
  <si>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</si>
  <si>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</si>
  <si>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</si>
  <si>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</si>
  <si>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</si>
  <si>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</si>
  <si>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</si>
  <si>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</si>
  <si>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</si>
  <si>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</si>
  <si>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</si>
  <si>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</si>
  <si>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</si>
  <si>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</si>
  <si>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</si>
  <si>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</si>
  <si>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</si>
  <si>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</si>
  <si>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</si>
  <si>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</si>
  <si>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</si>
  <si>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</si>
  <si>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</si>
  <si>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</si>
  <si>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</si>
  <si>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</si>
  <si>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</si>
  <si>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</si>
  <si>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</si>
  <si>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</si>
  <si>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</si>
  <si>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</si>
  <si>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</si>
  <si>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</si>
  <si>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</si>
  <si>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</si>
  <si>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</si>
  <si>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</si>
  <si>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</si>
  <si>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</si>
  <si>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</si>
  <si>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</si>
  <si>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</si>
  <si>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</si>
  <si>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</si>
  <si>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</si>
  <si>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</si>
  <si>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</si>
  <si>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</si>
  <si>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</si>
  <si>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</si>
  <si>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</si>
  <si>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</si>
  <si>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</si>
  <si>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</si>
  <si>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</si>
  <si>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</si>
  <si>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</si>
  <si>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</si>
  <si>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</si>
  <si>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</si>
  <si>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</si>
  <si>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</si>
  <si>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</si>
  <si>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</si>
  <si>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</si>
  <si>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</si>
  <si>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</si>
  <si>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</si>
  <si>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</si>
  <si>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</si>
  <si>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</si>
  <si>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</si>
  <si>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</si>
  <si>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</si>
  <si>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</si>
  <si>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</si>
  <si>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</si>
  <si>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</si>
  <si>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</si>
  <si>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</si>
  <si>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</si>
  <si>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</si>
  <si>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</si>
  <si>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</si>
  <si>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</si>
  <si>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</si>
  <si>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</si>
  <si>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</si>
  <si>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</si>
  <si>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</si>
  <si>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</si>
  <si>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</si>
  <si>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</si>
  <si>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</si>
  <si>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</si>
  <si>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</si>
  <si>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</si>
  <si>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</si>
  <si>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</si>
  <si>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</si>
  <si>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</si>
  <si>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</si>
  <si>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</si>
  <si>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</si>
  <si>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</si>
  <si>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</si>
  <si>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</si>
  <si>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</si>
  <si>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</si>
  <si>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</si>
  <si>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</si>
  <si>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</si>
  <si>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</si>
  <si>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</si>
  <si>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</si>
  <si>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</si>
  <si>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</si>
  <si>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</si>
  <si>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</si>
  <si>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</si>
  <si>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</si>
  <si>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</si>
  <si>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</si>
  <si>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</si>
  <si>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</si>
  <si>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</si>
  <si>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</si>
  <si>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</si>
  <si>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</si>
  <si>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</si>
  <si>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</si>
  <si>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</si>
  <si>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</si>
  <si>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</si>
  <si>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</si>
  <si>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</si>
  <si>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</si>
  <si>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</si>
  <si>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</si>
  <si>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</si>
  <si>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</si>
  <si>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</si>
  <si>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</si>
  <si>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</si>
  <si>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</si>
  <si>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</si>
  <si>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</si>
  <si>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</si>
  <si>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</si>
  <si>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</si>
  <si>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</si>
  <si>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</si>
  <si>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</si>
  <si>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</si>
  <si>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</si>
  <si>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</si>
  <si>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</si>
  <si>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</si>
  <si>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</si>
  <si>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</si>
  <si>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</si>
  <si>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</si>
  <si>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</si>
  <si>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</si>
  <si>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</si>
  <si>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</si>
  <si>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</si>
  <si>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</si>
  <si>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</si>
  <si>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</si>
  <si>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</si>
  <si>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</si>
  <si>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</si>
  <si>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</si>
  <si>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</si>
  <si>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</si>
  <si>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</si>
  <si>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</si>
  <si>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</si>
  <si>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</si>
  <si>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</si>
  <si>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</si>
  <si>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</si>
  <si>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</si>
  <si>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</si>
  <si>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</si>
  <si>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</si>
  <si>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</si>
  <si>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</si>
  <si>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</si>
  <si>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</si>
  <si>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</si>
  <si>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</si>
  <si>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</si>
  <si>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</si>
  <si>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</si>
  <si>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</si>
  <si>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</si>
  <si>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</si>
  <si>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</si>
  <si>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</si>
  <si>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</si>
  <si>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</si>
  <si>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</si>
  <si>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</si>
  <si>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</si>
  <si>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</si>
  <si>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</si>
  <si>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</si>
  <si>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</si>
  <si>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</si>
  <si>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</si>
  <si>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</si>
  <si>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</si>
  <si>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</si>
  <si>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</si>
  <si>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</si>
  <si>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</si>
  <si>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</si>
  <si>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</si>
  <si>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</si>
  <si>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</si>
  <si>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</si>
  <si>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</si>
  <si>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</si>
  <si>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</si>
  <si>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</si>
  <si>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</si>
  <si>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</si>
  <si>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</si>
  <si>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</si>
  <si>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</si>
  <si>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</si>
  <si>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</si>
  <si>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</si>
  <si>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</si>
  <si>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</si>
  <si>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</si>
  <si>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</si>
  <si>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</si>
  <si>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</si>
  <si>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</si>
  <si>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</si>
  <si>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</si>
  <si>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</si>
  <si>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</si>
  <si>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</si>
  <si>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</si>
  <si>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</si>
  <si>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</si>
  <si>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</si>
  <si>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</si>
  <si>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</si>
  <si>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</si>
  <si>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</si>
  <si>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</si>
  <si>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</si>
  <si>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</si>
  <si>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</si>
  <si>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</si>
  <si>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</si>
  <si>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</si>
  <si>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</si>
  <si>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</si>
  <si>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</si>
  <si>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</si>
  <si>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</si>
  <si>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</si>
  <si>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</si>
  <si>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</si>
  <si>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</si>
  <si>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</si>
  <si>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</si>
  <si>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</si>
  <si>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</si>
  <si>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</si>
  <si>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</si>
  <si>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</si>
  <si>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</si>
  <si>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</si>
  <si>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</si>
  <si>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</si>
  <si>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</si>
  <si>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</si>
  <si>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</si>
  <si>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</si>
  <si>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</si>
  <si>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</si>
  <si>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</si>
  <si>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</si>
  <si>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</si>
  <si>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</si>
  <si>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</si>
  <si>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</si>
  <si>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</si>
  <si>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</si>
  <si>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</si>
  <si>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</si>
  <si>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</si>
  <si>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</si>
  <si>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</si>
  <si>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</si>
  <si>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</si>
  <si>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</si>
  <si>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</si>
  <si>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</si>
  <si>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</si>
  <si>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</si>
  <si>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</si>
  <si>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</si>
  <si>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</si>
  <si>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</si>
  <si>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</si>
  <si>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</si>
  <si>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</si>
  <si>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</si>
  <si>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</si>
  <si>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</si>
  <si>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</si>
  <si>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</si>
  <si>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</si>
  <si>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</si>
  <si>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</si>
  <si>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</si>
  <si>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</si>
  <si>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</si>
  <si>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</si>
  <si>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</si>
  <si>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</si>
  <si>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</si>
  <si>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</si>
  <si>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</si>
  <si>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</si>
  <si>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</si>
  <si>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</si>
  <si>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</si>
  <si>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</si>
  <si>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</si>
  <si>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</si>
  <si>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</si>
  <si>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</si>
  <si>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</si>
  <si>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</si>
  <si>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</si>
  <si>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</si>
  <si>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</si>
  <si>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</si>
  <si>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</si>
  <si>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</si>
  <si>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</si>
  <si>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</si>
  <si>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</si>
  <si>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</si>
  <si>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</si>
  <si>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</si>
  <si>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</si>
  <si>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</si>
  <si>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</si>
  <si>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</si>
  <si>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</si>
  <si>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</si>
  <si>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</si>
  <si>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фев, мар, дек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</si>
  <si>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</si>
  <si>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</si>
  <si>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</si>
  <si>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</si>
  <si>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</si>
  <si>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</si>
  <si>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</si>
  <si>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</si>
  <si>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</si>
  <si>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</si>
  <si>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</si>
  <si>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12 по ул. Мира за 2016 год</t>
  </si>
  <si>
    <t xml:space="preserve"> январь</t>
  </si>
  <si>
    <t xml:space="preserve"> в течение года</t>
  </si>
  <si>
    <t>фев, мар, июл</t>
  </si>
  <si>
    <t>февраль, октябрь</t>
  </si>
  <si>
    <t>сентябрь, октябрь</t>
  </si>
  <si>
    <t>12 | 1</t>
  </si>
  <si>
    <t>4,25 | 1</t>
  </si>
  <si>
    <t>1,6 | 24</t>
  </si>
  <si>
    <t>0,5 | 18</t>
  </si>
  <si>
    <t>1,1 | 3</t>
  </si>
  <si>
    <t>60 | 1</t>
  </si>
  <si>
    <t>1,5 | 1</t>
  </si>
  <si>
    <t>49,63 | 249</t>
  </si>
  <si>
    <t>49,63 | 24</t>
  </si>
  <si>
    <t>6,816 | 1</t>
  </si>
  <si>
    <t>49,63 | 2</t>
  </si>
  <si>
    <t>180 | 28</t>
  </si>
  <si>
    <t>90 | 22</t>
  </si>
  <si>
    <t>0,0324 | 6</t>
  </si>
  <si>
    <t>1,8 | 40</t>
  </si>
  <si>
    <t>1,8 | 10</t>
  </si>
  <si>
    <t>1,8 | 12</t>
  </si>
  <si>
    <t>180 | 32</t>
  </si>
  <si>
    <t>90 | 8</t>
  </si>
  <si>
    <t>0,99 | 1</t>
  </si>
  <si>
    <t>80 | 2</t>
  </si>
  <si>
    <t>1 | 122</t>
  </si>
  <si>
    <t>22 | 24</t>
  </si>
  <si>
    <t>2 | 5</t>
  </si>
  <si>
    <t>апрель, декабрь</t>
  </si>
  <si>
    <t>180 | 74</t>
  </si>
  <si>
    <t>22 | 27</t>
  </si>
  <si>
    <t>1 | 127</t>
  </si>
  <si>
    <t>843 | 77</t>
  </si>
  <si>
    <t>843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</si>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</sst>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11135.5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180246.54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175121.66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175121.66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175121.66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16260.38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213418.96677528028</v>
      </c>
      <c r="G28" s="18">
        <f>и_ср_начисл-и_ср_стоимость_факт</f>
        <v>-33172.42677528027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25230.820000000003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37972.449999999997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171.7773307922771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264558.83999999997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256778.38999999998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26297.03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406505.89999999997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406505.89999999997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486.61494631222899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5198.6499999999996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4899.33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526.85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5198.6499999999996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5198.6499999999996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376.60685907232255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61121.180000000008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58917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5436.51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67968.97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67968.97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863.51719029783339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61094.080000000002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58636.399999999994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5712.06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61094.080000000002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61094.080000000002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E100" sqref="E100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22880.304481251198</v>
      </c>
      <c r="F6" s="40"/>
      <c r="I6" s="27">
        <f>E6/1.18</f>
        <v>19390.088543433219</v>
      </c>
      <c r="J6" s="29">
        <f>[1]сумма!$Q$6</f>
        <v>12959.079134999998</v>
      </c>
      <c r="K6" s="29">
        <f>J6-I6</f>
        <v>-6431.0094084332213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171.29625227020273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0.15140000000000001</v>
      </c>
      <c r="E8" s="48">
        <v>171.29625227020273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2553.5481148383255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2.8864000000000001</v>
      </c>
      <c r="E25" s="48">
        <v>357.94531676398083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0.8</v>
      </c>
      <c r="E28" s="48">
        <v>2195.6027980743447</v>
      </c>
      <c r="F28" s="49" t="s">
        <v>742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7266.7220787106526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0.95799999999999996</v>
      </c>
      <c r="E43" s="48">
        <v>881.57904395014509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5.94</v>
      </c>
      <c r="E44" s="48">
        <v>504.17965749164932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208</v>
      </c>
      <c r="E45" s="48">
        <v>5880.9633772688576</v>
      </c>
      <c r="F45" s="49" t="s">
        <v>743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10423.339883883353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1</v>
      </c>
      <c r="E89" s="35">
        <v>10423.339883883353</v>
      </c>
      <c r="F89" s="33" t="s">
        <v>742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357.69421936780088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2.8864000000000001</v>
      </c>
      <c r="E101" s="35">
        <v>357.69421936780088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95.811592170957312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9.0200000000000002E-2</v>
      </c>
      <c r="E106" s="56">
        <v>95.811592170957312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2011.8923400099054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9.0200000000000002E-2</v>
      </c>
      <c r="E120" s="56">
        <v>97.47361779329141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1703.8237346077683</v>
      </c>
      <c r="F130" s="49" t="s">
        <v>756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27222.832024716303</v>
      </c>
      <c r="F197" s="75"/>
      <c r="I197" s="27">
        <f>E197/1.18</f>
        <v>23070.196631115512</v>
      </c>
      <c r="J197" s="29">
        <f>[1]сумма!$Q$11</f>
        <v>31082.599499999997</v>
      </c>
      <c r="K197" s="29">
        <f>J197-I197</f>
        <v>8012.4028688844846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27222.832024716303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0.54120000000000013</v>
      </c>
      <c r="E199" s="35">
        <v>2132.4625725866981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3.5640000000000005</v>
      </c>
      <c r="E200" s="35">
        <v>5621.0663108848212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36.337600000000002</v>
      </c>
      <c r="E211" s="35">
        <v>13013.732364989124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1</v>
      </c>
      <c r="E216" s="35">
        <v>1061.9668209262509</v>
      </c>
      <c r="F216" s="49" t="s">
        <v>736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757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13168.456005597203</v>
      </c>
      <c r="F266" s="75"/>
      <c r="I266" s="27">
        <f>E266/1.18</f>
        <v>11159.708479319665</v>
      </c>
      <c r="J266" s="29">
        <f>[1]сумма!$Q$15</f>
        <v>14033.079052204816</v>
      </c>
      <c r="K266" s="29">
        <f>J266-I266</f>
        <v>2873.370572885151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13168.456005597203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0.309</v>
      </c>
      <c r="E268" s="35">
        <v>633.69808584505131</v>
      </c>
      <c r="F268" s="33" t="s">
        <v>758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758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2420.6918177769194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9</v>
      </c>
      <c r="E321" s="35">
        <v>721.76152979102665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5788.9906276735119</v>
      </c>
      <c r="F325" s="33" t="s">
        <v>742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2</v>
      </c>
      <c r="E333" s="35">
        <v>1424.1957627566076</v>
      </c>
      <c r="F333" s="33" t="s">
        <v>759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</v>
      </c>
      <c r="E335" s="35">
        <v>333.66973775656476</v>
      </c>
      <c r="F335" s="33" t="s">
        <v>760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35030.621655105424</v>
      </c>
      <c r="F338" s="75"/>
      <c r="I338" s="27">
        <f>E338/1.18</f>
        <v>29686.967504326632</v>
      </c>
      <c r="J338" s="29">
        <f>[1]сумма!$Q$17</f>
        <v>27117.06</v>
      </c>
      <c r="K338" s="29">
        <f>J338-I338</f>
        <v>-2569.9075043266312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35030.621655105424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761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762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763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764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765</v>
      </c>
      <c r="E345" s="84">
        <v>7.8677184136390759</v>
      </c>
      <c r="F345" s="49" t="s">
        <v>744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203.54433215103035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767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768</v>
      </c>
      <c r="E349" s="48">
        <v>28032.776363946956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769</v>
      </c>
      <c r="E351" s="48">
        <v>6174.7001984050585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770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771</v>
      </c>
      <c r="E354" s="48">
        <v>233.04229769274403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55014.787449539239</v>
      </c>
      <c r="F355" s="75"/>
      <c r="I355" s="27">
        <f>E355/1.18</f>
        <v>46622.701228423088</v>
      </c>
      <c r="J355" s="29">
        <f>[1]сумма!$Q$19</f>
        <v>27334.060541112922</v>
      </c>
      <c r="K355" s="29">
        <f>J355-I355</f>
        <v>-19288.640687310166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16911.658759329352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772</v>
      </c>
      <c r="E358" s="89">
        <v>2659.9942879230848</v>
      </c>
      <c r="F358" s="49" t="s">
        <v>747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773</v>
      </c>
      <c r="E359" s="89">
        <v>4572.6151116447863</v>
      </c>
      <c r="F359" s="49" t="s">
        <v>747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774</v>
      </c>
      <c r="E360" s="89">
        <v>34.304687125730254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775</v>
      </c>
      <c r="E361" s="89">
        <v>69.850933425655185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776</v>
      </c>
      <c r="E362" s="89">
        <v>119.16365001569457</v>
      </c>
      <c r="F362" s="49" t="s">
        <v>746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777</v>
      </c>
      <c r="E364" s="89">
        <v>344.27844420047097</v>
      </c>
      <c r="F364" s="49" t="s">
        <v>748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778</v>
      </c>
      <c r="E365" s="89">
        <v>1735.1069216413275</v>
      </c>
      <c r="F365" s="49" t="s">
        <v>749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779</v>
      </c>
      <c r="E366" s="89">
        <v>1674.9033316524633</v>
      </c>
      <c r="F366" s="49" t="s">
        <v>750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780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780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781</v>
      </c>
      <c r="E369" s="89">
        <v>1299.7040366652589</v>
      </c>
      <c r="F369" s="49" t="s">
        <v>751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782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783</v>
      </c>
      <c r="E371" s="89">
        <v>1649.1239989779863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784</v>
      </c>
      <c r="E372" s="89">
        <v>1168.1409580858199</v>
      </c>
      <c r="F372" s="49" t="s">
        <v>785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38103.128690209887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3932.6754619518324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356.94238289691361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18460.94376354769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6452.5095747310297</v>
      </c>
      <c r="F380" s="49" t="s">
        <v>752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1093.1507142644491</v>
      </c>
      <c r="F382" s="49" t="s">
        <v>753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610.02297286481348</v>
      </c>
      <c r="F383" s="49" t="s">
        <v>754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791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1.6</v>
      </c>
      <c r="E385" s="95">
        <v>265.23258523528727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12336.395336433641</v>
      </c>
      <c r="F386" s="75"/>
      <c r="I386" s="27">
        <f>E386/1.18</f>
        <v>10454.57231901156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12336.395336433641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7038.4752412641556</v>
      </c>
      <c r="F388" s="75"/>
      <c r="I388" s="27">
        <f>E388/1.18</f>
        <v>5964.8095264950471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7038.4752412641556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39133.846775280253</v>
      </c>
      <c r="F390" s="75"/>
      <c r="I390" s="27">
        <f>E390/1.18</f>
        <v>33164.27692820361</v>
      </c>
      <c r="J390" s="27">
        <f>SUM(I6:I390)</f>
        <v>180863.52831676989</v>
      </c>
      <c r="K390" s="27">
        <f>J390*1.01330668353499*1.18</f>
        <v>216258.86202030134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39133.846775280253</v>
      </c>
      <c r="F391" s="49" t="s">
        <v>731</v>
      </c>
      <c r="I391" s="27">
        <f>E6+E197+E232+E266+E338+E355+E386+E388+E390</f>
        <v>213418.96341378844</v>
      </c>
      <c r="J391" s="27">
        <f>I391-K391</f>
        <v>-125744.81282493329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2017-05-18T02:21:50Z</dcterms:modified>
</cp:coreProperties>
</file>